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1.DorProject.local\Sharing\Design\2024\Berdi subvencia\Berd\6.Vilhelm Matevosyan\BoQ\"/>
    </mc:Choice>
  </mc:AlternateContent>
  <bookViews>
    <workbookView xWindow="0" yWindow="0" windowWidth="23040" windowHeight="9192" tabRatio="910"/>
  </bookViews>
  <sheets>
    <sheet name="Ampop ampopagir" sheetId="1" r:id="rId1"/>
  </sheets>
  <definedNames>
    <definedName name="_xlnm.Print_Area" localSheetId="0">'Ampop ampopagir'!$A$1:$H$43</definedName>
    <definedName name="_xlnm.Print_Titles" localSheetId="0">'Ampop ampopagir'!$6:$6</definedName>
  </definedNames>
  <calcPr calcId="162913"/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8" i="1"/>
  <c r="H8" i="1"/>
  <c r="H10" i="1"/>
  <c r="H11" i="1"/>
  <c r="H12" i="1"/>
  <c r="H14" i="1"/>
  <c r="H15" i="1"/>
  <c r="H16" i="1"/>
  <c r="H17" i="1"/>
  <c r="H19" i="1"/>
  <c r="H20" i="1"/>
  <c r="H21" i="1"/>
  <c r="H22" i="1"/>
  <c r="H23" i="1"/>
  <c r="H25" i="1"/>
  <c r="H26" i="1"/>
  <c r="H27" i="1"/>
  <c r="H28" i="1"/>
  <c r="H30" i="1"/>
  <c r="H31" i="1"/>
  <c r="H32" i="1"/>
  <c r="H33" i="1"/>
  <c r="H34" i="1"/>
  <c r="H37" i="1"/>
  <c r="H38" i="1"/>
  <c r="H39" i="1"/>
  <c r="I24" i="1" l="1"/>
  <c r="I35" i="1"/>
  <c r="I29" i="1"/>
  <c r="I18" i="1"/>
  <c r="I13" i="1"/>
  <c r="I9" i="1"/>
  <c r="H40" i="1"/>
  <c r="G46" i="1" s="1"/>
</calcChain>
</file>

<file path=xl/sharedStrings.xml><?xml version="1.0" encoding="utf-8"?>
<sst xmlns="http://schemas.openxmlformats.org/spreadsheetml/2006/main" count="141" uniqueCount="101">
  <si>
    <t>NN</t>
  </si>
  <si>
    <t>Լվացած ավազային շերտ h=7սմ</t>
  </si>
  <si>
    <t>I. Հողային աշխատանքներ</t>
  </si>
  <si>
    <t>III. Իջատեղեր և մուտքեր</t>
  </si>
  <si>
    <t>шт</t>
  </si>
  <si>
    <t>հատ</t>
  </si>
  <si>
    <t xml:space="preserve"> - приоритета</t>
  </si>
  <si>
    <t xml:space="preserve"> - առավելության</t>
  </si>
  <si>
    <t>Միաձույլ B-15 բետոնե հիմք</t>
  </si>
  <si>
    <t>Երթևեկելի մասի տուֆե ծածկույթ (շաղախ) 18x20x40</t>
  </si>
  <si>
    <t>Ավազակոպճային շերտ h=10սմ</t>
  </si>
  <si>
    <t>գծմ</t>
  </si>
  <si>
    <t>п.м.</t>
  </si>
  <si>
    <t>I.  Зем. работы</t>
  </si>
  <si>
    <t xml:space="preserve">Мощение улиц розовыми туфами камнями 18x20x40см </t>
  </si>
  <si>
    <t>III.Съезды и входы</t>
  </si>
  <si>
    <t xml:space="preserve">Мощение проезжей части розовыми туфами камнями 18x20x40см </t>
  </si>
  <si>
    <t>Խճային հիմք h=12սմ</t>
  </si>
  <si>
    <t xml:space="preserve">Щебенистое основание  h=12см </t>
  </si>
  <si>
    <t xml:space="preserve">Խճային հիմք h=12սմ </t>
  </si>
  <si>
    <t>Основание мощения, Песок мытый  h=7см</t>
  </si>
  <si>
    <t>п.м</t>
  </si>
  <si>
    <t>Օбъем
Ծավալը</t>
  </si>
  <si>
    <t>Гравийно - песчанный слой h=10см</t>
  </si>
  <si>
    <t>Гидроизоляция (2 слоя горячий битум)</t>
  </si>
  <si>
    <t>Ջրամեկուսացում (2 շերտ տաք բիտումով)</t>
  </si>
  <si>
    <t>Установка дор. знаков, ГОСТ П 52290-2004 в том числе</t>
  </si>
  <si>
    <t>Նոր ճան. նշանների տեղադրում, ԳՕՍՏ Ռ 52290-2004 այդ թվում՝</t>
  </si>
  <si>
    <t>Опора мет. труба 57/3.5мм 6 штук</t>
  </si>
  <si>
    <t>Կանգնակ մետ. խող 57/4մմ</t>
  </si>
  <si>
    <t>Монолитный B-15 бетон фундамента</t>
  </si>
  <si>
    <t xml:space="preserve">10e-IV (9.6) կարգի բնահողի մշակում և տեղափոխում բուլդոզերով մինչև  20մ լիցք. ջրի ցանումով և խտացումով </t>
  </si>
  <si>
    <t>Разработка грунта 10e-IV (9.6) гр бульдозером, перемещение на 20м в насыпь (с уплотнением )</t>
  </si>
  <si>
    <t>устройство покрытие из бет. плит h=6սմ</t>
  </si>
  <si>
    <t>ծածկի կառուցում h=6սմ բետոնե սալիկներով</t>
  </si>
  <si>
    <t>Ցեմենտ-ավազային շերտ h=9սմ (10% ցեմենտ, 90% ավազ)</t>
  </si>
  <si>
    <t>Цементно-песчаный слой h=9см (10% цемент, 90% песок)</t>
  </si>
  <si>
    <t xml:space="preserve">Երթ. մասի վարդագույն տուֆե 18x20x40սմ ծածկույթ (շաղախ) </t>
  </si>
  <si>
    <t>Основание мощения, песок мытый  h=7см</t>
  </si>
  <si>
    <t xml:space="preserve">II. Երթևեկելի մաս </t>
  </si>
  <si>
    <t xml:space="preserve">II. Проезжая часть </t>
  </si>
  <si>
    <t>Իջատեղերում և մուտքերում միաձույլ В-20 բետոնե հիմքի կառուցում h=10սմ Б-2-20 վաքերի տակ</t>
  </si>
  <si>
    <t>Устройство мон.бет.основание В-20 h=10см под лотков Б-2-20</t>
  </si>
  <si>
    <t>Б-2-20 վաքերի տեղադրում</t>
  </si>
  <si>
    <t>Установка Б-2-20 лотков</t>
  </si>
  <si>
    <t>Բերդ քաղաքի, Վիլհեմ Մաթևոսյան փողոցի հիմնանորոգում 0 + 000 - 0 + 188,65
Реконструкция улицы Вильгема Матевосяна, Город Берд 0 + 000 - 0 + 188,65</t>
  </si>
  <si>
    <t>9.4</t>
  </si>
  <si>
    <t>178.6</t>
  </si>
  <si>
    <t>0.71</t>
  </si>
  <si>
    <t>158.3</t>
  </si>
  <si>
    <t>96.9</t>
  </si>
  <si>
    <t>18.5</t>
  </si>
  <si>
    <t>137.29</t>
  </si>
  <si>
    <t>2</t>
  </si>
  <si>
    <t>0.210</t>
  </si>
  <si>
    <t>Դիտահորեր</t>
  </si>
  <si>
    <t xml:space="preserve"> Колодцы</t>
  </si>
  <si>
    <t>Поднятие  колодцев монолитным бетоном 
B-20</t>
  </si>
  <si>
    <t>Դիտահորերի  բարձրացում միաձույլ բետոնով
 B-20</t>
  </si>
  <si>
    <t>IV. Ջրահեռացում երթևեկելի մասից (Б-2-20)</t>
  </si>
  <si>
    <t>IV. Водосброс из роезжей части (Б-2-20)</t>
  </si>
  <si>
    <t>V. Մայթեր</t>
  </si>
  <si>
    <t>V. Тротуар</t>
  </si>
  <si>
    <t>VI. Ճանապարհային նշաններ</t>
  </si>
  <si>
    <t>VI. Дор. знаки</t>
  </si>
  <si>
    <t>ВЕДОМОСТЬ ОБЪЕМОВ /ԾԱՎԱԼԱԹԵՐԹ</t>
  </si>
  <si>
    <t>Наименование работ</t>
  </si>
  <si>
    <t>Աշխատանքների  անվանումը</t>
  </si>
  <si>
    <t>единица измерения</t>
  </si>
  <si>
    <t>չափման 
միավոր</t>
  </si>
  <si>
    <t>Стимость 
единицы
Միավորի
արժեքը</t>
  </si>
  <si>
    <t>Итого
Ընդամենը
(тысяча драм/
հազար դրամ)</t>
  </si>
  <si>
    <t>Общий
Ընդհանուրը</t>
  </si>
  <si>
    <t>Составил / Կազմեց                                 М. Казарян / Մ. Ղազարյան</t>
  </si>
  <si>
    <r>
      <t>Разработка грунта 10e-IV (9.6) в ручную с экск.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ковшпогрузкой на а/с и вывоз в отвал 7.0км</t>
    </r>
  </si>
  <si>
    <r>
      <t>10e-IV (9.6) կարգի բնահողի մշակում ձեռքով,  բարձում էքս.1.0մ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վրա  տեղափոխում լցակույտ 7կմ.</t>
    </r>
  </si>
  <si>
    <r>
      <t>м</t>
    </r>
    <r>
      <rPr>
        <vertAlign val="superscript"/>
        <sz val="12"/>
        <color indexed="8"/>
        <rFont val="GHEA Grapalat"/>
        <charset val="204"/>
      </rPr>
      <t>3</t>
    </r>
  </si>
  <si>
    <r>
      <t>մ</t>
    </r>
    <r>
      <rPr>
        <vertAlign val="superscript"/>
        <sz val="12"/>
        <color indexed="8"/>
        <rFont val="GHEA Grapalat"/>
        <charset val="204"/>
      </rPr>
      <t>3</t>
    </r>
  </si>
  <si>
    <r>
      <t>Разработка грунта 10e-IV (9.6) гр экск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  погрузка на а/с и вывоз в отвал  7.0км</t>
    </r>
  </si>
  <si>
    <r>
      <t>10e-IV (9.6) կարգի բնահողի մշակում և բարձում էքս. 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</si>
  <si>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Укрепление кромок проезжей части монолитным бетоном B-20 (верста 20x40 см)Гравийно - печаное подоснование h=5 см 1п.м – 0,01м</t>
    </r>
    <r>
      <rPr>
        <vertAlign val="superscript"/>
        <sz val="12"/>
        <color indexed="8"/>
        <rFont val="GHEA Grapalat"/>
        <charset val="204"/>
      </rPr>
      <t>3</t>
    </r>
  </si>
  <si>
    <r>
      <t>Երթևեկելի մասի եզրային հատվածի ամրացումը միաձույլ բետոնով B-20 (եզրաշար 20x40սմ)
ավազակոպիճ h=5սմ, 1գծմ - 0,01մ</t>
    </r>
    <r>
      <rPr>
        <vertAlign val="superscript"/>
        <sz val="12"/>
        <color indexed="8"/>
        <rFont val="GHEA Grapalat"/>
        <charset val="204"/>
      </rPr>
      <t>3</t>
    </r>
  </si>
  <si>
    <r>
      <t>м</t>
    </r>
    <r>
      <rPr>
        <vertAlign val="superscript"/>
        <sz val="12"/>
        <color indexed="8"/>
        <rFont val="GHEA Grapalat"/>
        <charset val="204"/>
      </rPr>
      <t>2</t>
    </r>
  </si>
  <si>
    <r>
      <t>մ</t>
    </r>
    <r>
      <rPr>
        <vertAlign val="superscript"/>
        <sz val="12"/>
        <color indexed="8"/>
        <rFont val="GHEA Grapalat"/>
        <charset val="204"/>
      </rPr>
      <t>2</t>
    </r>
  </si>
  <si>
    <r>
      <t>Разработка грунта 10e-IV (9.6) в ручную с  погрузкой экск.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на а/с и вывоз в отвал 7.0км </t>
    </r>
  </si>
  <si>
    <r>
      <t>10e-IV (9.6) կարգի բնահողի մշակում ձեռքով ,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 տեղափոխում լցակույտ 7կմ.</t>
    </r>
  </si>
  <si>
    <r>
      <t>Разработка грунта 10e-IV (9.6) гр экск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 погрузка на а/с и вывоз в отвал 7.0км</t>
    </r>
  </si>
  <si>
    <r>
      <t>10e-IV (9.6) կարգի բնահողի մշակում և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</si>
  <si>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м</t>
    </r>
    <r>
      <rPr>
        <vertAlign val="superscript"/>
        <sz val="12"/>
        <rFont val="GHEA Grapalat"/>
        <charset val="204"/>
      </rPr>
      <t>3</t>
    </r>
  </si>
  <si>
    <r>
      <t>մ</t>
    </r>
    <r>
      <rPr>
        <vertAlign val="superscript"/>
        <sz val="12"/>
        <rFont val="GHEA Grapalat"/>
        <charset val="204"/>
      </rPr>
      <t>3</t>
    </r>
  </si>
  <si>
    <r>
      <t>м</t>
    </r>
    <r>
      <rPr>
        <vertAlign val="superscript"/>
        <sz val="12"/>
        <rFont val="GHEA Grapalat"/>
        <charset val="204"/>
      </rPr>
      <t>2</t>
    </r>
  </si>
  <si>
    <r>
      <t>մ</t>
    </r>
    <r>
      <rPr>
        <vertAlign val="superscript"/>
        <sz val="12"/>
        <rFont val="GHEA Grapalat"/>
        <charset val="204"/>
      </rPr>
      <t>2</t>
    </r>
  </si>
  <si>
    <r>
      <t>Установка  новых баз. бордюров 15х30см
- монолитный бетон B -15 1п.м-0.055м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гр. песчаный слой h=5см- 0,0175м</t>
    </r>
    <r>
      <rPr>
        <vertAlign val="superscript"/>
        <sz val="12"/>
        <rFont val="GHEA Grapalat"/>
        <charset val="204"/>
      </rPr>
      <t>3</t>
    </r>
  </si>
  <si>
    <r>
      <t>Նոր բազալտե 15x30սմ եզրաքարերի տեղադրում
- միաձույլ բետոն B-15 1գծմ-0.055մ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– ավազակոպճային շերտ h=5սմ- 0,0175մ</t>
    </r>
    <r>
      <rPr>
        <vertAlign val="superscript"/>
        <sz val="12"/>
        <rFont val="GHEA Grapalat"/>
        <charset val="204"/>
      </rPr>
      <t>3</t>
    </r>
  </si>
  <si>
    <r>
      <t>Установка cб. бет.версты (8х20)см 
ГОСТ 13015-2012
- монолитный бетон B -15 1п.м-0.048м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песч слое h=5см, 1п.м-0.014м</t>
    </r>
    <r>
      <rPr>
        <vertAlign val="superscript"/>
        <sz val="12"/>
        <rFont val="GHEA Grapalat"/>
        <charset val="204"/>
      </rPr>
      <t>3</t>
    </r>
  </si>
  <si>
    <r>
      <t>Հավաքովի   բետոնե եզրաշարի տեղադրում 8x20սմ   
ԳՕՍՏ 13015-2012
- միաձույլ բետոն B-15 1գծմ-0.048մ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ավազակոպճային շերտ h=5սմ, 1գծմ- 0,014մ</t>
    </r>
    <r>
      <rPr>
        <vertAlign val="superscript"/>
        <sz val="12"/>
        <rFont val="GHEA Grapalat"/>
        <charset val="204"/>
      </rPr>
      <t>3</t>
    </r>
  </si>
  <si>
    <r>
      <t>Для устройства пандусов установка ограничений сб. бет. верст 8х20см 
- монолитный бетон B -15 1п.м-0,048м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
- гр. песчаный слой h=5см-0,014м</t>
    </r>
    <r>
      <rPr>
        <vertAlign val="superscript"/>
        <sz val="12"/>
        <rFont val="GHEA Grapalat"/>
        <charset val="204"/>
      </rPr>
      <t>3</t>
    </r>
  </si>
  <si>
    <r>
      <t>Թեքահարթակների կառուցման համար եզրափակիչ հավաքովի բետոնե 8x20սմ եզրաշարի տեղադրում
- միաձույլ բետոն B-15 1գծմ-0,048մ</t>
    </r>
    <r>
      <rPr>
        <vertAlign val="superscript"/>
        <sz val="12"/>
        <rFont val="GHEA Grapalat"/>
        <charset val="204"/>
      </rPr>
      <t>2</t>
    </r>
    <r>
      <rPr>
        <sz val="12"/>
        <rFont val="GHEA Grapalat"/>
        <charset val="204"/>
      </rPr>
      <t xml:space="preserve">
– ավազակոպճային շերտ h=5սմ-0,014մ</t>
    </r>
    <r>
      <rPr>
        <vertAlign val="superscript"/>
        <sz val="12"/>
        <rFont val="GHEA Grapalat"/>
        <charset val="204"/>
      </rPr>
      <t>3</t>
    </r>
  </si>
  <si>
    <t>5</t>
  </si>
  <si>
    <t>188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</si>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</sst>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7" formatCode="0.000000"/>
  </numFmts>
  <fonts count="14" x14ac:knownFonts="1"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204"/>
    </font>
    <font>
      <b/>
      <sz val="12"/>
      <name val="GHEA Grapalat"/>
      <charset val="204"/>
    </font>
    <font>
      <b/>
      <sz val="12"/>
      <name val="GHEA Grapalat"/>
      <family val="3"/>
    </font>
    <font>
      <b/>
      <sz val="12"/>
      <name val="Sylfaen"/>
      <family val="1"/>
    </font>
    <font>
      <b/>
      <sz val="12"/>
      <name val="Sylfaen"/>
      <family val="1"/>
      <charset val="204"/>
    </font>
    <font>
      <b/>
      <i/>
      <sz val="12"/>
      <color indexed="8"/>
      <name val="GHEA Grapalat"/>
      <charset val="204"/>
    </font>
    <font>
      <vertAlign val="superscript"/>
      <sz val="12"/>
      <name val="GHEA Grapalat"/>
      <charset val="204"/>
    </font>
    <font>
      <vertAlign val="superscript"/>
      <sz val="12"/>
      <color indexed="8"/>
      <name val="GHEA Grapalat"/>
      <charset val="204"/>
    </font>
    <font>
      <b/>
      <i/>
      <sz val="12"/>
      <name val="GHEA Grapalat"/>
      <charset val="204"/>
    </font>
    <font>
      <b/>
      <sz val="12"/>
      <color indexed="8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0" fontId="3" fillId="4" borderId="0" xfId="0" applyFont="1" applyFill="1"/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horizontal="center"/>
    </xf>
    <xf numFmtId="167" fontId="2" fillId="0" borderId="0" xfId="0" applyNumberFormat="1" applyFont="1" applyFill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3914775</xdr:colOff>
      <xdr:row>40</xdr:row>
      <xdr:rowOff>133350</xdr:rowOff>
    </xdr:from>
    <xdr:to>
      <xdr:col>3</xdr:col>
      <xdr:colOff>728373</xdr:colOff>
      <xdr:row>42</xdr:row>
      <xdr:rowOff>101461</xdr:rowOff>
    </xdr:to>
    <xdr:pic>
      <xdr:nvPicPr>
        <xdr:cNvPr id="2" name="Рисунок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7700" y="21240750"/>
          <a:ext cx="608358" cy="463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8"/>
  <sheetViews>
    <sheetView tabSelected="1" view="pageBreakPreview" zoomScaleNormal="85" zoomScaleSheetLayoutView="100" workbookViewId="0">
      <selection activeCell="A41" sqref="A41:XFD41"/>
    </sheetView>
  </sheetViews>
  <sheetFormatPr defaultColWidth="9.109375" defaultRowHeight="17.399999999999999" x14ac:dyDescent="0.3"/>
  <cols>
    <col min="1" max="1" width="6.5546875" style="49" customWidth="1"/>
    <col min="2" max="2" width="55.33203125" style="7" customWidth="1"/>
    <col min="3" max="3" width="55.77734375" style="7" customWidth="1"/>
    <col min="4" max="4" width="15.109375" style="50" customWidth="1"/>
    <col min="5" max="5" width="15.88671875" style="50" customWidth="1"/>
    <col min="6" max="6" width="10.5546875" style="7" bestFit="1" customWidth="1"/>
    <col min="7" max="7" width="13.6640625" style="7" customWidth="1"/>
    <col min="8" max="8" width="17.109375" style="7" customWidth="1"/>
    <col min="9" max="9" width="8.6640625" style="7" customWidth="1"/>
    <col min="10" max="16384" width="9.109375" style="7"/>
  </cols>
  <sheetData>
    <row r="1" spans="1:12" x14ac:dyDescent="0.3">
      <c r="A1" s="4"/>
      <c r="B1" s="5"/>
      <c r="C1" s="5"/>
      <c r="D1" s="6"/>
      <c r="E1" s="6"/>
      <c r="F1" s="5"/>
      <c r="G1" s="5"/>
    </row>
    <row r="2" spans="1:12" x14ac:dyDescent="0.3">
      <c r="A2" s="8" t="s">
        <v>65</v>
      </c>
      <c r="B2" s="8"/>
      <c r="C2" s="8"/>
      <c r="D2" s="8"/>
      <c r="E2" s="8"/>
      <c r="F2" s="8"/>
      <c r="G2" s="8"/>
    </row>
    <row r="3" spans="1:12" ht="63.75" customHeight="1" x14ac:dyDescent="0.3">
      <c r="A3" s="4"/>
      <c r="B3" s="9" t="s">
        <v>45</v>
      </c>
      <c r="C3" s="9"/>
      <c r="D3" s="9"/>
      <c r="E3" s="9"/>
      <c r="F3" s="9"/>
      <c r="G3" s="9"/>
    </row>
    <row r="4" spans="1:12" ht="14.25" customHeight="1" x14ac:dyDescent="0.3">
      <c r="A4" s="3"/>
      <c r="B4" s="3"/>
      <c r="C4" s="3"/>
      <c r="D4" s="3"/>
      <c r="E4" s="3"/>
      <c r="F4" s="3"/>
      <c r="G4" s="3"/>
    </row>
    <row r="5" spans="1:12" ht="64.8" x14ac:dyDescent="0.3">
      <c r="A5" s="10" t="s">
        <v>0</v>
      </c>
      <c r="B5" s="11" t="s">
        <v>66</v>
      </c>
      <c r="C5" s="10" t="s">
        <v>67</v>
      </c>
      <c r="D5" s="10" t="s">
        <v>68</v>
      </c>
      <c r="E5" s="10" t="s">
        <v>69</v>
      </c>
      <c r="F5" s="10" t="s">
        <v>22</v>
      </c>
      <c r="G5" s="12" t="s">
        <v>70</v>
      </c>
      <c r="H5" s="13" t="s">
        <v>71</v>
      </c>
    </row>
    <row r="6" spans="1:12" ht="14.4" customHeight="1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4">
        <v>8</v>
      </c>
    </row>
    <row r="7" spans="1:12" x14ac:dyDescent="0.3">
      <c r="A7" s="15"/>
      <c r="B7" s="15" t="s">
        <v>56</v>
      </c>
      <c r="C7" s="16" t="s">
        <v>55</v>
      </c>
      <c r="D7" s="15"/>
      <c r="E7" s="15"/>
      <c r="F7" s="15"/>
      <c r="G7" s="2"/>
      <c r="H7" s="17"/>
    </row>
    <row r="8" spans="1:12" s="23" customFormat="1" ht="34.799999999999997" x14ac:dyDescent="0.4">
      <c r="A8" s="18">
        <v>1</v>
      </c>
      <c r="B8" s="19" t="s">
        <v>57</v>
      </c>
      <c r="C8" s="19" t="s">
        <v>58</v>
      </c>
      <c r="D8" s="20" t="s">
        <v>4</v>
      </c>
      <c r="E8" s="20" t="s">
        <v>5</v>
      </c>
      <c r="F8" s="21" t="s">
        <v>98</v>
      </c>
      <c r="G8" s="51">
        <v>14.377000000000001</v>
      </c>
      <c r="H8" s="51">
        <f>F8*G8</f>
        <v>71.885000000000005</v>
      </c>
      <c r="J8" s="53">
        <v>71.887224429100968</v>
      </c>
      <c r="L8" s="23">
        <f>ROUND(G8,3)</f>
        <v>14.377000000000001</v>
      </c>
    </row>
    <row r="9" spans="1:12" x14ac:dyDescent="0.4">
      <c r="A9" s="15"/>
      <c r="B9" s="16" t="s">
        <v>13</v>
      </c>
      <c r="C9" s="16" t="s">
        <v>2</v>
      </c>
      <c r="D9" s="15"/>
      <c r="E9" s="15"/>
      <c r="F9" s="18"/>
      <c r="G9" s="2"/>
      <c r="H9" s="51"/>
      <c r="I9" s="7">
        <f>SUM(H10:H12)</f>
        <v>1387.1638399999999</v>
      </c>
      <c r="J9" s="54">
        <v>1387.1760057812955</v>
      </c>
      <c r="L9" s="23">
        <f t="shared" ref="L9:L39" si="0">ROUND(G9,3)</f>
        <v>0</v>
      </c>
    </row>
    <row r="10" spans="1:12" ht="54" x14ac:dyDescent="0.4">
      <c r="A10" s="15">
        <v>1</v>
      </c>
      <c r="B10" s="24" t="s">
        <v>74</v>
      </c>
      <c r="C10" s="25" t="s">
        <v>75</v>
      </c>
      <c r="D10" s="26" t="s">
        <v>76</v>
      </c>
      <c r="E10" s="1" t="s">
        <v>77</v>
      </c>
      <c r="F10" s="2">
        <v>45.12</v>
      </c>
      <c r="G10" s="2">
        <v>9.7129999999999992</v>
      </c>
      <c r="H10" s="51">
        <f t="shared" ref="H9:H39" si="1">F10*G10</f>
        <v>438.25055999999995</v>
      </c>
      <c r="J10" s="54"/>
      <c r="L10" s="23">
        <f t="shared" si="0"/>
        <v>9.7129999999999992</v>
      </c>
    </row>
    <row r="11" spans="1:12" ht="54" x14ac:dyDescent="0.4">
      <c r="A11" s="15">
        <v>2</v>
      </c>
      <c r="B11" s="24" t="s">
        <v>78</v>
      </c>
      <c r="C11" s="25" t="s">
        <v>79</v>
      </c>
      <c r="D11" s="26" t="s">
        <v>76</v>
      </c>
      <c r="E11" s="1" t="s">
        <v>77</v>
      </c>
      <c r="F11" s="2">
        <v>405</v>
      </c>
      <c r="G11" s="2">
        <v>2.3260000000000001</v>
      </c>
      <c r="H11" s="51">
        <f t="shared" si="1"/>
        <v>942.03</v>
      </c>
      <c r="J11" s="54"/>
      <c r="L11" s="23">
        <f t="shared" si="0"/>
        <v>2.3260000000000001</v>
      </c>
    </row>
    <row r="12" spans="1:12" ht="52.2" x14ac:dyDescent="0.4">
      <c r="A12" s="15">
        <v>3</v>
      </c>
      <c r="B12" s="24" t="s">
        <v>32</v>
      </c>
      <c r="C12" s="25" t="s">
        <v>31</v>
      </c>
      <c r="D12" s="26" t="s">
        <v>76</v>
      </c>
      <c r="E12" s="1" t="s">
        <v>77</v>
      </c>
      <c r="F12" s="2">
        <v>6.19</v>
      </c>
      <c r="G12" s="2">
        <v>1.1120000000000001</v>
      </c>
      <c r="H12" s="51">
        <f t="shared" si="1"/>
        <v>6.883280000000001</v>
      </c>
      <c r="J12" s="54"/>
      <c r="L12" s="23">
        <f t="shared" si="0"/>
        <v>1.1120000000000001</v>
      </c>
    </row>
    <row r="13" spans="1:12" x14ac:dyDescent="0.4">
      <c r="A13" s="15"/>
      <c r="B13" s="27" t="s">
        <v>40</v>
      </c>
      <c r="C13" s="27" t="s">
        <v>39</v>
      </c>
      <c r="D13" s="1"/>
      <c r="E13" s="1"/>
      <c r="F13" s="2"/>
      <c r="G13" s="2"/>
      <c r="H13" s="51"/>
      <c r="I13" s="7">
        <f>SUM(H14:H17)</f>
        <v>7899.8682199999994</v>
      </c>
      <c r="J13" s="54">
        <v>7899.6214279102651</v>
      </c>
      <c r="L13" s="23">
        <f t="shared" si="0"/>
        <v>0</v>
      </c>
    </row>
    <row r="14" spans="1:12" ht="54" x14ac:dyDescent="0.4">
      <c r="A14" s="15">
        <v>1</v>
      </c>
      <c r="B14" s="25" t="s">
        <v>80</v>
      </c>
      <c r="C14" s="28" t="s">
        <v>81</v>
      </c>
      <c r="D14" s="26" t="s">
        <v>12</v>
      </c>
      <c r="E14" s="1" t="s">
        <v>11</v>
      </c>
      <c r="F14" s="2">
        <v>42.8</v>
      </c>
      <c r="G14" s="2">
        <v>6.3280000000000003</v>
      </c>
      <c r="H14" s="51">
        <f t="shared" si="1"/>
        <v>270.83839999999998</v>
      </c>
      <c r="J14" s="54"/>
      <c r="L14" s="23">
        <f t="shared" si="0"/>
        <v>6.3280000000000003</v>
      </c>
    </row>
    <row r="15" spans="1:12" ht="19.2" x14ac:dyDescent="0.4">
      <c r="A15" s="15">
        <v>2</v>
      </c>
      <c r="B15" s="25" t="s">
        <v>18</v>
      </c>
      <c r="C15" s="28" t="s">
        <v>17</v>
      </c>
      <c r="D15" s="26" t="s">
        <v>82</v>
      </c>
      <c r="E15" s="1" t="s">
        <v>83</v>
      </c>
      <c r="F15" s="2">
        <v>939.42</v>
      </c>
      <c r="G15" s="2">
        <v>1.9510000000000001</v>
      </c>
      <c r="H15" s="51">
        <f t="shared" si="1"/>
        <v>1832.8084200000001</v>
      </c>
      <c r="J15" s="54"/>
      <c r="L15" s="23">
        <f t="shared" si="0"/>
        <v>1.9510000000000001</v>
      </c>
    </row>
    <row r="16" spans="1:12" ht="19.2" x14ac:dyDescent="0.4">
      <c r="A16" s="15">
        <v>3</v>
      </c>
      <c r="B16" s="25" t="s">
        <v>38</v>
      </c>
      <c r="C16" s="28" t="s">
        <v>1</v>
      </c>
      <c r="D16" s="26" t="s">
        <v>82</v>
      </c>
      <c r="E16" s="1" t="s">
        <v>83</v>
      </c>
      <c r="F16" s="2">
        <v>939.42</v>
      </c>
      <c r="G16" s="2">
        <v>0.98</v>
      </c>
      <c r="H16" s="51">
        <f t="shared" si="1"/>
        <v>920.63159999999993</v>
      </c>
      <c r="J16" s="54"/>
      <c r="L16" s="23">
        <f t="shared" si="0"/>
        <v>0.98</v>
      </c>
    </row>
    <row r="17" spans="1:12" ht="34.799999999999997" x14ac:dyDescent="0.4">
      <c r="A17" s="15">
        <v>4</v>
      </c>
      <c r="B17" s="25" t="s">
        <v>14</v>
      </c>
      <c r="C17" s="28" t="s">
        <v>37</v>
      </c>
      <c r="D17" s="26" t="s">
        <v>82</v>
      </c>
      <c r="E17" s="1" t="s">
        <v>83</v>
      </c>
      <c r="F17" s="2">
        <v>939.42</v>
      </c>
      <c r="G17" s="2">
        <v>5.19</v>
      </c>
      <c r="H17" s="51">
        <f t="shared" si="1"/>
        <v>4875.5897999999997</v>
      </c>
      <c r="J17" s="54"/>
      <c r="L17" s="23">
        <f t="shared" si="0"/>
        <v>5.19</v>
      </c>
    </row>
    <row r="18" spans="1:12" x14ac:dyDescent="0.4">
      <c r="A18" s="15"/>
      <c r="B18" s="27" t="s">
        <v>15</v>
      </c>
      <c r="C18" s="27" t="s">
        <v>3</v>
      </c>
      <c r="D18" s="1"/>
      <c r="E18" s="1"/>
      <c r="F18" s="2"/>
      <c r="G18" s="2"/>
      <c r="H18" s="51"/>
      <c r="I18" s="7">
        <f>SUM(H19:H23)</f>
        <v>745.70151999999996</v>
      </c>
      <c r="J18" s="54">
        <v>745.66549661691624</v>
      </c>
      <c r="L18" s="23">
        <f t="shared" si="0"/>
        <v>0</v>
      </c>
    </row>
    <row r="19" spans="1:12" ht="54" x14ac:dyDescent="0.4">
      <c r="A19" s="29">
        <v>1</v>
      </c>
      <c r="B19" s="28" t="s">
        <v>84</v>
      </c>
      <c r="C19" s="28" t="s">
        <v>85</v>
      </c>
      <c r="D19" s="26" t="s">
        <v>76</v>
      </c>
      <c r="E19" s="1" t="s">
        <v>77</v>
      </c>
      <c r="F19" s="26">
        <v>6.6</v>
      </c>
      <c r="G19" s="30">
        <v>9.7929999999999993</v>
      </c>
      <c r="H19" s="51">
        <f t="shared" si="1"/>
        <v>64.633799999999994</v>
      </c>
      <c r="J19" s="54"/>
      <c r="L19" s="23">
        <f t="shared" si="0"/>
        <v>9.7929999999999993</v>
      </c>
    </row>
    <row r="20" spans="1:12" ht="54" x14ac:dyDescent="0.4">
      <c r="A20" s="29">
        <v>2</v>
      </c>
      <c r="B20" s="28" t="s">
        <v>86</v>
      </c>
      <c r="C20" s="25" t="s">
        <v>87</v>
      </c>
      <c r="D20" s="26" t="s">
        <v>76</v>
      </c>
      <c r="E20" s="1" t="s">
        <v>77</v>
      </c>
      <c r="F20" s="26">
        <v>22</v>
      </c>
      <c r="G20" s="30">
        <v>2.4159999999999999</v>
      </c>
      <c r="H20" s="51">
        <f t="shared" si="1"/>
        <v>53.152000000000001</v>
      </c>
      <c r="J20" s="54"/>
      <c r="L20" s="23">
        <f t="shared" si="0"/>
        <v>2.4159999999999999</v>
      </c>
    </row>
    <row r="21" spans="1:12" ht="19.2" x14ac:dyDescent="0.4">
      <c r="A21" s="15">
        <v>3</v>
      </c>
      <c r="B21" s="25" t="s">
        <v>18</v>
      </c>
      <c r="C21" s="28" t="s">
        <v>19</v>
      </c>
      <c r="D21" s="26" t="s">
        <v>82</v>
      </c>
      <c r="E21" s="1" t="s">
        <v>83</v>
      </c>
      <c r="F21" s="2">
        <v>77.319999999999993</v>
      </c>
      <c r="G21" s="2">
        <v>1.9510000000000001</v>
      </c>
      <c r="H21" s="51">
        <f t="shared" si="1"/>
        <v>150.85131999999999</v>
      </c>
      <c r="J21" s="54"/>
      <c r="L21" s="23">
        <f t="shared" si="0"/>
        <v>1.9510000000000001</v>
      </c>
    </row>
    <row r="22" spans="1:12" ht="19.2" x14ac:dyDescent="0.4">
      <c r="A22" s="15">
        <v>4</v>
      </c>
      <c r="B22" s="25" t="s">
        <v>20</v>
      </c>
      <c r="C22" s="28" t="s">
        <v>1</v>
      </c>
      <c r="D22" s="26" t="s">
        <v>82</v>
      </c>
      <c r="E22" s="1" t="s">
        <v>83</v>
      </c>
      <c r="F22" s="2">
        <v>77.319999999999993</v>
      </c>
      <c r="G22" s="2">
        <v>0.98</v>
      </c>
      <c r="H22" s="51">
        <f t="shared" si="1"/>
        <v>75.773599999999988</v>
      </c>
      <c r="J22" s="54"/>
      <c r="L22" s="23">
        <f t="shared" si="0"/>
        <v>0.98</v>
      </c>
    </row>
    <row r="23" spans="1:12" ht="34.799999999999997" x14ac:dyDescent="0.4">
      <c r="A23" s="29">
        <v>5</v>
      </c>
      <c r="B23" s="28" t="s">
        <v>16</v>
      </c>
      <c r="C23" s="28" t="s">
        <v>9</v>
      </c>
      <c r="D23" s="26" t="s">
        <v>82</v>
      </c>
      <c r="E23" s="1" t="s">
        <v>83</v>
      </c>
      <c r="F23" s="2">
        <v>77.319999999999993</v>
      </c>
      <c r="G23" s="30">
        <v>5.19</v>
      </c>
      <c r="H23" s="51">
        <f t="shared" si="1"/>
        <v>401.29079999999999</v>
      </c>
      <c r="J23" s="54"/>
      <c r="L23" s="23">
        <f t="shared" si="0"/>
        <v>5.19</v>
      </c>
    </row>
    <row r="24" spans="1:12" s="23" customFormat="1" x14ac:dyDescent="0.4">
      <c r="A24" s="18"/>
      <c r="B24" s="31" t="s">
        <v>60</v>
      </c>
      <c r="C24" s="32" t="s">
        <v>59</v>
      </c>
      <c r="D24" s="21"/>
      <c r="E24" s="21"/>
      <c r="F24" s="33"/>
      <c r="G24" s="34"/>
      <c r="H24" s="51"/>
      <c r="I24" s="23">
        <f>SUM(H25:H28)</f>
        <v>3674.2581</v>
      </c>
      <c r="J24" s="53">
        <v>3674.4566609731423</v>
      </c>
      <c r="L24" s="23">
        <f t="shared" si="0"/>
        <v>0</v>
      </c>
    </row>
    <row r="25" spans="1:12" s="23" customFormat="1" ht="19.2" x14ac:dyDescent="0.4">
      <c r="A25" s="18">
        <v>1</v>
      </c>
      <c r="B25" s="35" t="s">
        <v>23</v>
      </c>
      <c r="C25" s="35" t="s">
        <v>10</v>
      </c>
      <c r="D25" s="21" t="s">
        <v>88</v>
      </c>
      <c r="E25" s="21" t="s">
        <v>89</v>
      </c>
      <c r="F25" s="21" t="s">
        <v>46</v>
      </c>
      <c r="G25" s="22">
        <v>11.708</v>
      </c>
      <c r="H25" s="51">
        <f t="shared" si="1"/>
        <v>110.0552</v>
      </c>
      <c r="J25" s="55"/>
      <c r="L25" s="23">
        <f t="shared" si="0"/>
        <v>11.708</v>
      </c>
    </row>
    <row r="26" spans="1:12" s="23" customFormat="1" ht="19.2" x14ac:dyDescent="0.4">
      <c r="A26" s="18">
        <v>2</v>
      </c>
      <c r="B26" s="35" t="s">
        <v>24</v>
      </c>
      <c r="C26" s="35" t="s">
        <v>25</v>
      </c>
      <c r="D26" s="21" t="s">
        <v>90</v>
      </c>
      <c r="E26" s="21" t="s">
        <v>91</v>
      </c>
      <c r="F26" s="21" t="s">
        <v>47</v>
      </c>
      <c r="G26" s="22">
        <v>1.425</v>
      </c>
      <c r="H26" s="51">
        <f t="shared" si="1"/>
        <v>254.505</v>
      </c>
      <c r="J26" s="55"/>
      <c r="L26" s="23">
        <f t="shared" si="0"/>
        <v>1.425</v>
      </c>
    </row>
    <row r="27" spans="1:12" s="23" customFormat="1" ht="34.799999999999997" x14ac:dyDescent="0.4">
      <c r="A27" s="18">
        <v>3</v>
      </c>
      <c r="B27" s="35" t="s">
        <v>42</v>
      </c>
      <c r="C27" s="35" t="s">
        <v>41</v>
      </c>
      <c r="D27" s="21" t="s">
        <v>88</v>
      </c>
      <c r="E27" s="21" t="s">
        <v>89</v>
      </c>
      <c r="F27" s="21" t="s">
        <v>48</v>
      </c>
      <c r="G27" s="22">
        <v>63.49</v>
      </c>
      <c r="H27" s="51">
        <f t="shared" si="1"/>
        <v>45.0779</v>
      </c>
      <c r="J27" s="55"/>
      <c r="L27" s="23">
        <f t="shared" si="0"/>
        <v>63.49</v>
      </c>
    </row>
    <row r="28" spans="1:12" s="23" customFormat="1" x14ac:dyDescent="0.4">
      <c r="A28" s="18">
        <v>4</v>
      </c>
      <c r="B28" s="35" t="s">
        <v>44</v>
      </c>
      <c r="C28" s="35" t="s">
        <v>43</v>
      </c>
      <c r="D28" s="20" t="s">
        <v>21</v>
      </c>
      <c r="E28" s="22" t="s">
        <v>11</v>
      </c>
      <c r="F28" s="21" t="s">
        <v>99</v>
      </c>
      <c r="G28" s="22">
        <v>17.364999999999998</v>
      </c>
      <c r="H28" s="51">
        <f t="shared" si="1"/>
        <v>3264.62</v>
      </c>
      <c r="J28" s="55"/>
      <c r="L28" s="23">
        <f t="shared" si="0"/>
        <v>17.364999999999998</v>
      </c>
    </row>
    <row r="29" spans="1:12" s="23" customFormat="1" x14ac:dyDescent="0.4">
      <c r="A29" s="18"/>
      <c r="B29" s="36" t="s">
        <v>62</v>
      </c>
      <c r="C29" s="37" t="s">
        <v>61</v>
      </c>
      <c r="D29" s="37"/>
      <c r="E29" s="22"/>
      <c r="F29" s="38"/>
      <c r="G29" s="22"/>
      <c r="H29" s="51"/>
      <c r="I29" s="23">
        <f>SUM(H30:H34)</f>
        <v>5381.2377299999989</v>
      </c>
      <c r="J29" s="53">
        <v>5381.3092585306267</v>
      </c>
      <c r="L29" s="23">
        <f t="shared" si="0"/>
        <v>0</v>
      </c>
    </row>
    <row r="30" spans="1:12" s="23" customFormat="1" ht="55.8" x14ac:dyDescent="0.4">
      <c r="A30" s="18">
        <v>1</v>
      </c>
      <c r="B30" s="19" t="s">
        <v>92</v>
      </c>
      <c r="C30" s="19" t="s">
        <v>93</v>
      </c>
      <c r="D30" s="20" t="s">
        <v>21</v>
      </c>
      <c r="E30" s="22" t="s">
        <v>11</v>
      </c>
      <c r="F30" s="38" t="s">
        <v>49</v>
      </c>
      <c r="G30" s="22">
        <v>17.050999999999998</v>
      </c>
      <c r="H30" s="51">
        <f t="shared" si="1"/>
        <v>2699.1732999999999</v>
      </c>
      <c r="J30" s="53"/>
      <c r="L30" s="23">
        <f t="shared" si="0"/>
        <v>17.050999999999998</v>
      </c>
    </row>
    <row r="31" spans="1:12" s="23" customFormat="1" ht="90.6" x14ac:dyDescent="0.4">
      <c r="A31" s="18">
        <v>2</v>
      </c>
      <c r="B31" s="19" t="s">
        <v>94</v>
      </c>
      <c r="C31" s="19" t="s">
        <v>95</v>
      </c>
      <c r="D31" s="20" t="s">
        <v>21</v>
      </c>
      <c r="E31" s="22" t="s">
        <v>11</v>
      </c>
      <c r="F31" s="38" t="s">
        <v>50</v>
      </c>
      <c r="G31" s="22">
        <v>8.4809999999999999</v>
      </c>
      <c r="H31" s="51">
        <f t="shared" si="1"/>
        <v>821.80889999999999</v>
      </c>
      <c r="J31" s="53"/>
      <c r="L31" s="23">
        <f t="shared" si="0"/>
        <v>8.4809999999999999</v>
      </c>
    </row>
    <row r="32" spans="1:12" s="23" customFormat="1" ht="90.6" x14ac:dyDescent="0.4">
      <c r="A32" s="39">
        <v>3</v>
      </c>
      <c r="B32" s="19" t="s">
        <v>96</v>
      </c>
      <c r="C32" s="19" t="s">
        <v>97</v>
      </c>
      <c r="D32" s="20" t="s">
        <v>12</v>
      </c>
      <c r="E32" s="22" t="s">
        <v>11</v>
      </c>
      <c r="F32" s="40" t="s">
        <v>51</v>
      </c>
      <c r="G32" s="34">
        <v>8.4809999999999999</v>
      </c>
      <c r="H32" s="51">
        <f t="shared" si="1"/>
        <v>156.89849999999998</v>
      </c>
      <c r="J32" s="53"/>
      <c r="L32" s="23">
        <f t="shared" si="0"/>
        <v>8.4809999999999999</v>
      </c>
    </row>
    <row r="33" spans="1:12" s="23" customFormat="1" ht="19.2" x14ac:dyDescent="0.4">
      <c r="A33" s="18">
        <v>4</v>
      </c>
      <c r="B33" s="19" t="s">
        <v>33</v>
      </c>
      <c r="C33" s="19" t="s">
        <v>34</v>
      </c>
      <c r="D33" s="20" t="s">
        <v>90</v>
      </c>
      <c r="E33" s="20" t="s">
        <v>91</v>
      </c>
      <c r="F33" s="38" t="s">
        <v>52</v>
      </c>
      <c r="G33" s="22">
        <v>9.6839999999999993</v>
      </c>
      <c r="H33" s="51">
        <f t="shared" si="1"/>
        <v>1329.5163599999998</v>
      </c>
      <c r="J33" s="53"/>
      <c r="L33" s="23">
        <f t="shared" si="0"/>
        <v>9.6839999999999993</v>
      </c>
    </row>
    <row r="34" spans="1:12" s="23" customFormat="1" ht="34.799999999999997" x14ac:dyDescent="0.4">
      <c r="A34" s="18">
        <v>5</v>
      </c>
      <c r="B34" s="19" t="s">
        <v>36</v>
      </c>
      <c r="C34" s="19" t="s">
        <v>35</v>
      </c>
      <c r="D34" s="20" t="s">
        <v>90</v>
      </c>
      <c r="E34" s="20" t="s">
        <v>91</v>
      </c>
      <c r="F34" s="38" t="s">
        <v>52</v>
      </c>
      <c r="G34" s="22">
        <v>2.7229999999999999</v>
      </c>
      <c r="H34" s="51">
        <f t="shared" si="1"/>
        <v>373.84066999999993</v>
      </c>
      <c r="J34" s="53"/>
      <c r="L34" s="23">
        <f t="shared" si="0"/>
        <v>2.7229999999999999</v>
      </c>
    </row>
    <row r="35" spans="1:12" s="43" customFormat="1" x14ac:dyDescent="0.4">
      <c r="A35" s="18"/>
      <c r="B35" s="32" t="s">
        <v>64</v>
      </c>
      <c r="C35" s="32" t="s">
        <v>63</v>
      </c>
      <c r="D35" s="41"/>
      <c r="E35" s="2"/>
      <c r="F35" s="42"/>
      <c r="G35" s="2"/>
      <c r="H35" s="51"/>
      <c r="I35" s="43">
        <f>SUM(H36:H39)</f>
        <v>122.69886</v>
      </c>
      <c r="J35" s="53">
        <v>122.69732693247127</v>
      </c>
      <c r="L35" s="23">
        <f t="shared" si="0"/>
        <v>0</v>
      </c>
    </row>
    <row r="36" spans="1:12" s="43" customFormat="1" ht="34.799999999999997" x14ac:dyDescent="0.4">
      <c r="A36" s="18">
        <v>1</v>
      </c>
      <c r="B36" s="24" t="s">
        <v>26</v>
      </c>
      <c r="C36" s="24" t="s">
        <v>27</v>
      </c>
      <c r="D36" s="41"/>
      <c r="E36" s="41"/>
      <c r="F36" s="42"/>
      <c r="G36" s="2"/>
      <c r="H36" s="51"/>
      <c r="J36" s="53"/>
      <c r="L36" s="23">
        <f t="shared" si="0"/>
        <v>0</v>
      </c>
    </row>
    <row r="37" spans="1:12" s="23" customFormat="1" x14ac:dyDescent="0.4">
      <c r="A37" s="18">
        <v>2</v>
      </c>
      <c r="B37" s="24" t="s">
        <v>6</v>
      </c>
      <c r="C37" s="24" t="s">
        <v>7</v>
      </c>
      <c r="D37" s="41" t="s">
        <v>4</v>
      </c>
      <c r="E37" s="41" t="s">
        <v>5</v>
      </c>
      <c r="F37" s="42" t="s">
        <v>53</v>
      </c>
      <c r="G37" s="2">
        <v>32.786000000000001</v>
      </c>
      <c r="H37" s="51">
        <f t="shared" si="1"/>
        <v>65.572000000000003</v>
      </c>
      <c r="J37" s="53"/>
      <c r="L37" s="23">
        <f t="shared" si="0"/>
        <v>32.786000000000001</v>
      </c>
    </row>
    <row r="38" spans="1:12" s="43" customFormat="1" x14ac:dyDescent="0.4">
      <c r="A38" s="18">
        <v>3</v>
      </c>
      <c r="B38" s="44" t="s">
        <v>28</v>
      </c>
      <c r="C38" s="44" t="s">
        <v>29</v>
      </c>
      <c r="D38" s="20" t="s">
        <v>12</v>
      </c>
      <c r="E38" s="22" t="s">
        <v>11</v>
      </c>
      <c r="F38" s="42" t="s">
        <v>100</v>
      </c>
      <c r="G38" s="2">
        <v>6.4370000000000003</v>
      </c>
      <c r="H38" s="51">
        <f t="shared" si="1"/>
        <v>45.059000000000005</v>
      </c>
      <c r="J38" s="53"/>
      <c r="L38" s="23">
        <f t="shared" si="0"/>
        <v>6.4370000000000003</v>
      </c>
    </row>
    <row r="39" spans="1:12" s="43" customFormat="1" ht="19.2" x14ac:dyDescent="0.4">
      <c r="A39" s="18">
        <v>4</v>
      </c>
      <c r="B39" s="44" t="s">
        <v>30</v>
      </c>
      <c r="C39" s="44" t="s">
        <v>8</v>
      </c>
      <c r="D39" s="41" t="s">
        <v>88</v>
      </c>
      <c r="E39" s="2" t="s">
        <v>89</v>
      </c>
      <c r="F39" s="42" t="s">
        <v>54</v>
      </c>
      <c r="G39" s="2">
        <v>57.466000000000001</v>
      </c>
      <c r="H39" s="51">
        <f t="shared" si="1"/>
        <v>12.06786</v>
      </c>
      <c r="J39" s="53"/>
      <c r="L39" s="23">
        <f t="shared" si="0"/>
        <v>57.466000000000001</v>
      </c>
    </row>
    <row r="40" spans="1:12" s="43" customFormat="1" ht="32.25" customHeight="1" x14ac:dyDescent="0.4">
      <c r="A40" s="45" t="s">
        <v>72</v>
      </c>
      <c r="B40" s="46"/>
      <c r="C40" s="46"/>
      <c r="D40" s="46"/>
      <c r="E40" s="46"/>
      <c r="F40" s="46"/>
      <c r="G40" s="46"/>
      <c r="H40" s="47">
        <f>SUM(H8:H39)</f>
        <v>19282.813270000002</v>
      </c>
    </row>
    <row r="41" spans="1:12" ht="20.100000000000001" customHeight="1" x14ac:dyDescent="0.3">
      <c r="A41" s="4"/>
      <c r="B41" s="5"/>
      <c r="C41" s="48"/>
      <c r="D41" s="6"/>
      <c r="E41" s="6"/>
      <c r="F41" s="48"/>
      <c r="G41" s="48"/>
    </row>
    <row r="42" spans="1:12" ht="20.100000000000001" customHeight="1" x14ac:dyDescent="0.3">
      <c r="A42" s="4"/>
      <c r="B42" s="5"/>
      <c r="C42" s="3" t="s">
        <v>73</v>
      </c>
      <c r="D42" s="3"/>
      <c r="E42" s="3"/>
      <c r="F42" s="3"/>
      <c r="G42" s="3"/>
    </row>
    <row r="43" spans="1:12" ht="20.100000000000001" customHeight="1" x14ac:dyDescent="0.3">
      <c r="A43" s="4"/>
      <c r="B43" s="5"/>
      <c r="C43" s="5"/>
      <c r="D43" s="6"/>
      <c r="E43" s="6"/>
      <c r="F43" s="5"/>
      <c r="G43" s="5"/>
    </row>
    <row r="44" spans="1:12" ht="20.100000000000001" customHeight="1" x14ac:dyDescent="0.3"/>
    <row r="45" spans="1:12" ht="20.100000000000001" customHeight="1" x14ac:dyDescent="0.3"/>
    <row r="46" spans="1:12" ht="20.100000000000001" customHeight="1" x14ac:dyDescent="0.3">
      <c r="G46" s="56">
        <f>H46-H40</f>
        <v>1.3117381604388356E-4</v>
      </c>
      <c r="H46" s="52">
        <v>19282.813401173818</v>
      </c>
    </row>
    <row r="47" spans="1:12" ht="20.100000000000001" customHeight="1" x14ac:dyDescent="0.3"/>
    <row r="48" spans="1:12" ht="20.100000000000001" customHeight="1" x14ac:dyDescent="0.3"/>
    <row r="49" ht="20.100000000000001" customHeight="1" x14ac:dyDescent="0.3"/>
    <row r="50" ht="20.100000000000001" customHeight="1" x14ac:dyDescent="0.3"/>
    <row r="51" ht="20.100000000000001" customHeight="1" x14ac:dyDescent="0.3"/>
    <row r="52" ht="20.100000000000001" customHeight="1" x14ac:dyDescent="0.3"/>
    <row r="53" ht="20.100000000000001" customHeight="1" x14ac:dyDescent="0.3"/>
    <row r="54" ht="20.100000000000001" customHeight="1" x14ac:dyDescent="0.3"/>
    <row r="55" ht="20.100000000000001" customHeight="1" x14ac:dyDescent="0.3"/>
    <row r="56" ht="20.100000000000001" customHeight="1" x14ac:dyDescent="0.3"/>
    <row r="57" ht="20.100000000000001" customHeight="1" x14ac:dyDescent="0.3"/>
    <row r="58" ht="20.100000000000001" customHeight="1" x14ac:dyDescent="0.3"/>
    <row r="59" ht="20.100000000000001" customHeight="1" x14ac:dyDescent="0.3"/>
    <row r="60" ht="20.100000000000001" customHeight="1" x14ac:dyDescent="0.3"/>
    <row r="61" ht="20.100000000000001" customHeight="1" x14ac:dyDescent="0.3"/>
    <row r="62" ht="20.100000000000001" customHeight="1" x14ac:dyDescent="0.3"/>
    <row r="63" ht="20.100000000000001" customHeight="1" x14ac:dyDescent="0.3"/>
    <row r="64" ht="20.100000000000001" customHeight="1" x14ac:dyDescent="0.3"/>
    <row r="65" ht="20.100000000000001" customHeight="1" x14ac:dyDescent="0.3"/>
    <row r="66" ht="20.100000000000001" customHeight="1" x14ac:dyDescent="0.3"/>
    <row r="67" ht="20.100000000000001" customHeight="1" x14ac:dyDescent="0.3"/>
    <row r="68" ht="20.100000000000001" customHeight="1" x14ac:dyDescent="0.3"/>
    <row r="69" ht="20.100000000000001" customHeight="1" x14ac:dyDescent="0.3"/>
    <row r="70" ht="20.100000000000001" customHeight="1" x14ac:dyDescent="0.3"/>
    <row r="71" ht="20.100000000000001" customHeight="1" x14ac:dyDescent="0.3"/>
    <row r="72" ht="20.100000000000001" customHeight="1" x14ac:dyDescent="0.3"/>
    <row r="73" ht="20.100000000000001" customHeight="1" x14ac:dyDescent="0.3"/>
    <row r="74" ht="20.100000000000001" customHeight="1" x14ac:dyDescent="0.3"/>
    <row r="75" ht="20.100000000000001" customHeight="1" x14ac:dyDescent="0.3"/>
    <row r="76" ht="20.100000000000001" customHeight="1" x14ac:dyDescent="0.3"/>
    <row r="77" ht="20.100000000000001" customHeight="1" x14ac:dyDescent="0.3"/>
    <row r="78" ht="20.100000000000001" customHeight="1" x14ac:dyDescent="0.3"/>
    <row r="79" ht="20.100000000000001" customHeight="1" x14ac:dyDescent="0.3"/>
    <row r="80" ht="20.100000000000001" customHeight="1" x14ac:dyDescent="0.3"/>
    <row r="81" ht="20.100000000000001" customHeight="1" x14ac:dyDescent="0.3"/>
    <row r="82" ht="20.100000000000001" customHeight="1" x14ac:dyDescent="0.3"/>
    <row r="83" ht="20.100000000000001" customHeight="1" x14ac:dyDescent="0.3"/>
    <row r="84" ht="20.100000000000001" customHeight="1" x14ac:dyDescent="0.3"/>
    <row r="85" ht="20.100000000000001" customHeight="1" x14ac:dyDescent="0.3"/>
    <row r="86" ht="20.100000000000001" customHeight="1" x14ac:dyDescent="0.3"/>
    <row r="87" ht="20.100000000000001" customHeight="1" x14ac:dyDescent="0.3"/>
    <row r="88" ht="20.100000000000001" customHeight="1" x14ac:dyDescent="0.3"/>
    <row r="89" ht="20.100000000000001" customHeight="1" x14ac:dyDescent="0.3"/>
    <row r="90" ht="20.100000000000001" customHeight="1" x14ac:dyDescent="0.3"/>
    <row r="91" ht="20.100000000000001" customHeight="1" x14ac:dyDescent="0.3"/>
    <row r="92" ht="20.100000000000001" customHeight="1" x14ac:dyDescent="0.3"/>
    <row r="93" ht="20.100000000000001" customHeight="1" x14ac:dyDescent="0.3"/>
    <row r="94" ht="20.100000000000001" customHeight="1" x14ac:dyDescent="0.3"/>
    <row r="95" ht="20.100000000000001" customHeight="1" x14ac:dyDescent="0.3"/>
    <row r="96" ht="20.100000000000001" customHeight="1" x14ac:dyDescent="0.3"/>
    <row r="97" ht="20.100000000000001" customHeight="1" x14ac:dyDescent="0.3"/>
    <row r="98" ht="20.100000000000001" customHeight="1" x14ac:dyDescent="0.3"/>
    <row r="99" ht="20.100000000000001" customHeight="1" x14ac:dyDescent="0.3"/>
    <row r="100" ht="20.100000000000001" customHeight="1" x14ac:dyDescent="0.3"/>
    <row r="101" ht="20.100000000000001" customHeight="1" x14ac:dyDescent="0.3"/>
    <row r="102" ht="20.100000000000001" customHeight="1" x14ac:dyDescent="0.3"/>
    <row r="103" ht="20.100000000000001" customHeight="1" x14ac:dyDescent="0.3"/>
    <row r="104" ht="20.100000000000001" customHeight="1" x14ac:dyDescent="0.3"/>
    <row r="105" ht="20.100000000000001" customHeight="1" x14ac:dyDescent="0.3"/>
    <row r="106" ht="20.100000000000001" customHeight="1" x14ac:dyDescent="0.3"/>
    <row r="107" ht="20.100000000000001" customHeight="1" x14ac:dyDescent="0.3"/>
    <row r="108" ht="20.100000000000001" customHeight="1" x14ac:dyDescent="0.3"/>
    <row r="109" ht="20.100000000000001" customHeight="1" x14ac:dyDescent="0.3"/>
    <row r="110" ht="20.100000000000001" customHeight="1" x14ac:dyDescent="0.3"/>
    <row r="111" ht="20.100000000000001" customHeight="1" x14ac:dyDescent="0.3"/>
    <row r="112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0.100000000000001" customHeight="1" x14ac:dyDescent="0.3"/>
    <row r="119" ht="20.100000000000001" customHeight="1" x14ac:dyDescent="0.3"/>
    <row r="120" ht="20.100000000000001" customHeight="1" x14ac:dyDescent="0.3"/>
    <row r="121" ht="20.100000000000001" customHeight="1" x14ac:dyDescent="0.3"/>
    <row r="122" ht="20.100000000000001" customHeight="1" x14ac:dyDescent="0.3"/>
    <row r="123" ht="20.100000000000001" customHeight="1" x14ac:dyDescent="0.3"/>
    <row r="124" ht="20.100000000000001" customHeight="1" x14ac:dyDescent="0.3"/>
    <row r="125" ht="20.100000000000001" customHeight="1" x14ac:dyDescent="0.3"/>
    <row r="126" ht="20.100000000000001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0.100000000000001" customHeight="1" x14ac:dyDescent="0.3"/>
    <row r="134" ht="20.100000000000001" customHeight="1" x14ac:dyDescent="0.3"/>
    <row r="135" ht="20.100000000000001" customHeight="1" x14ac:dyDescent="0.3"/>
    <row r="136" ht="20.100000000000001" customHeight="1" x14ac:dyDescent="0.3"/>
    <row r="137" ht="20.100000000000001" customHeight="1" x14ac:dyDescent="0.3"/>
    <row r="138" ht="20.100000000000001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0.100000000000001" customHeight="1" x14ac:dyDescent="0.3"/>
    <row r="147" ht="20.100000000000001" customHeight="1" x14ac:dyDescent="0.3"/>
    <row r="148" ht="20.100000000000001" customHeight="1" x14ac:dyDescent="0.3"/>
    <row r="149" ht="20.100000000000001" customHeight="1" x14ac:dyDescent="0.3"/>
    <row r="150" ht="20.100000000000001" customHeight="1" x14ac:dyDescent="0.3"/>
    <row r="151" ht="20.100000000000001" customHeight="1" x14ac:dyDescent="0.3"/>
    <row r="152" ht="20.100000000000001" customHeight="1" x14ac:dyDescent="0.3"/>
    <row r="153" ht="20.100000000000001" customHeight="1" x14ac:dyDescent="0.3"/>
    <row r="154" ht="20.100000000000001" customHeight="1" x14ac:dyDescent="0.3"/>
    <row r="155" ht="20.100000000000001" customHeight="1" x14ac:dyDescent="0.3"/>
    <row r="156" ht="20.100000000000001" customHeight="1" x14ac:dyDescent="0.3"/>
    <row r="157" ht="20.100000000000001" customHeight="1" x14ac:dyDescent="0.3"/>
    <row r="158" ht="20.100000000000001" customHeight="1" x14ac:dyDescent="0.3"/>
    <row r="159" ht="20.100000000000001" customHeight="1" x14ac:dyDescent="0.3"/>
    <row r="160" ht="20.100000000000001" customHeight="1" x14ac:dyDescent="0.3"/>
    <row r="161" ht="20.100000000000001" customHeight="1" x14ac:dyDescent="0.3"/>
    <row r="162" ht="20.100000000000001" customHeight="1" x14ac:dyDescent="0.3"/>
    <row r="163" ht="20.100000000000001" customHeight="1" x14ac:dyDescent="0.3"/>
    <row r="164" ht="20.100000000000001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0.100000000000001" customHeight="1" x14ac:dyDescent="0.3"/>
    <row r="169" ht="20.100000000000001" customHeight="1" x14ac:dyDescent="0.3"/>
    <row r="170" ht="20.100000000000001" customHeight="1" x14ac:dyDescent="0.3"/>
    <row r="171" ht="20.100000000000001" customHeight="1" x14ac:dyDescent="0.3"/>
    <row r="172" ht="20.100000000000001" customHeight="1" x14ac:dyDescent="0.3"/>
    <row r="173" ht="20.100000000000001" customHeight="1" x14ac:dyDescent="0.3"/>
    <row r="174" ht="20.100000000000001" customHeight="1" x14ac:dyDescent="0.3"/>
    <row r="175" ht="20.100000000000001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100000000000001" customHeight="1" x14ac:dyDescent="0.3"/>
    <row r="184" ht="20.100000000000001" customHeight="1" x14ac:dyDescent="0.3"/>
    <row r="185" ht="20.100000000000001" customHeight="1" x14ac:dyDescent="0.3"/>
    <row r="186" ht="20.100000000000001" customHeight="1" x14ac:dyDescent="0.3"/>
    <row r="187" ht="20.100000000000001" customHeight="1" x14ac:dyDescent="0.3"/>
    <row r="188" ht="20.100000000000001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0.100000000000001" customHeight="1" x14ac:dyDescent="0.3"/>
    <row r="196" ht="20.100000000000001" customHeight="1" x14ac:dyDescent="0.3"/>
    <row r="197" ht="20.100000000000001" customHeight="1" x14ac:dyDescent="0.3"/>
    <row r="198" ht="20.100000000000001" customHeight="1" x14ac:dyDescent="0.3"/>
    <row r="199" ht="20.100000000000001" customHeight="1" x14ac:dyDescent="0.3"/>
    <row r="200" ht="20.100000000000001" customHeight="1" x14ac:dyDescent="0.3"/>
    <row r="201" ht="20.100000000000001" customHeight="1" x14ac:dyDescent="0.3"/>
    <row r="202" ht="20.100000000000001" customHeight="1" x14ac:dyDescent="0.3"/>
    <row r="203" ht="20.100000000000001" customHeight="1" x14ac:dyDescent="0.3"/>
    <row r="204" ht="20.100000000000001" customHeight="1" x14ac:dyDescent="0.3"/>
    <row r="205" ht="20.100000000000001" customHeight="1" x14ac:dyDescent="0.3"/>
    <row r="206" ht="20.100000000000001" customHeight="1" x14ac:dyDescent="0.3"/>
    <row r="207" ht="20.100000000000001" customHeight="1" x14ac:dyDescent="0.3"/>
    <row r="208" ht="20.100000000000001" customHeight="1" x14ac:dyDescent="0.3"/>
    <row r="209" ht="20.100000000000001" customHeight="1" x14ac:dyDescent="0.3"/>
    <row r="210" ht="20.100000000000001" customHeight="1" x14ac:dyDescent="0.3"/>
    <row r="211" ht="20.100000000000001" customHeight="1" x14ac:dyDescent="0.3"/>
    <row r="212" ht="20.100000000000001" customHeight="1" x14ac:dyDescent="0.3"/>
    <row r="213" ht="20.100000000000001" customHeight="1" x14ac:dyDescent="0.3"/>
    <row r="214" ht="20.100000000000001" customHeight="1" x14ac:dyDescent="0.3"/>
    <row r="215" ht="20.100000000000001" customHeight="1" x14ac:dyDescent="0.3"/>
    <row r="216" ht="20.100000000000001" customHeight="1" x14ac:dyDescent="0.3"/>
    <row r="217" ht="20.100000000000001" customHeight="1" x14ac:dyDescent="0.3"/>
    <row r="218" ht="20.100000000000001" customHeight="1" x14ac:dyDescent="0.3"/>
    <row r="219" ht="20.100000000000001" customHeight="1" x14ac:dyDescent="0.3"/>
    <row r="220" ht="20.100000000000001" customHeight="1" x14ac:dyDescent="0.3"/>
    <row r="221" ht="20.100000000000001" customHeight="1" x14ac:dyDescent="0.3"/>
    <row r="222" ht="20.100000000000001" customHeight="1" x14ac:dyDescent="0.3"/>
    <row r="223" ht="20.100000000000001" customHeight="1" x14ac:dyDescent="0.3"/>
    <row r="224" ht="20.100000000000001" customHeight="1" x14ac:dyDescent="0.3"/>
    <row r="225" ht="20.100000000000001" customHeight="1" x14ac:dyDescent="0.3"/>
    <row r="226" ht="20.100000000000001" customHeight="1" x14ac:dyDescent="0.3"/>
    <row r="227" ht="20.100000000000001" customHeight="1" x14ac:dyDescent="0.3"/>
    <row r="228" ht="20.100000000000001" customHeight="1" x14ac:dyDescent="0.3"/>
  </sheetData>
  <mergeCells count="5">
    <mergeCell ref="A2:G2"/>
    <mergeCell ref="A4:G4"/>
    <mergeCell ref="B3:G3"/>
    <mergeCell ref="C42:G42"/>
    <mergeCell ref="A40:G40"/>
  </mergeCells>
  <phoneticPr fontId="0" type="noConversion"/>
  <pageMargins left="0.7" right="0.7" top="0.75" bottom="0.75" header="0.3" footer="0.3"/>
  <pageSetup paperSize="9" scale="69" fitToHeight="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Ampop ampopagir</vt:lpstr>
      <vt:lpstr>'Ampop ampopagir'!Print_Area</vt:lpstr>
      <vt:lpstr>'Ampop ampopagir'!Print_Titles</vt:lpstr>
    </vt:vector>
  </TitlesOfParts>
  <Company>Dorproject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Aharon</dc:creator>
  <cp:lastModifiedBy>Ruben Arakelyan</cp:lastModifiedBy>
  <cp:lastPrinted>2024-11-21T16:24:46Z</cp:lastPrinted>
  <dcterms:created xsi:type="dcterms:W3CDTF">2009-04-22T11:41:30Z</dcterms:created>
  <dcterms:modified xsi:type="dcterms:W3CDTF">2024-11-21T16:24:52Z</dcterms:modified>
</cp:coreProperties>
</file>